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<sst xmlns="http://schemas.openxmlformats.org/spreadsheetml/2006/main" count="701" uniqueCount="362">
  <si>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</si>
  <si>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</si>
  <si>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</si>
  <si>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</si>
  <si>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</si>
  <si>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</si>
  <si>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</si>
  <si>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</si>
  <si>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</si>
  <si>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</si>
  <si>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</si>
  <si>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</si>
  <si>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</si>
  <si>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</si>
  <si>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</si>
  <si>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</si>
  <si>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</si>
  <si>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</si>
  <si>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</si>
  <si>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</si>
  <si>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</si>
  <si>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</si>
  <si>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</si>
  <si>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</si>
  <si>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</si>
  <si>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</si>
  <si>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</si>
  <si>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</si>
  <si>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</si>
  <si>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</si>
  <si>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</si>
  <si>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</si>
  <si>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</si>
  <si>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</si>
  <si>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</si>
  <si>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</si>
  <si>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</si>
  <si>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</si>
  <si>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</si>
  <si>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</si>
  <si>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</si>
  <si>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</si>
  <si>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</si>
  <si>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</si>
  <si>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</si>
  <si>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</si>
  <si>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</si>
  <si>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</si>
  <si>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</si>
  <si>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</si>
  <si>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</si>
  <si>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</si>
  <si>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</si>
  <si>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</si>
  <si>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</si>
  <si>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</si>
  <si>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</si>
  <si>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</si>
  <si>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</si>
  <si>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</si>
  <si>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</si>
  <si>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</si>
  <si>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</si>
  <si>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</si>
  <si>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</si>
  <si>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</si>
  <si>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</si>
  <si>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</si>
  <si>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</si>
  <si>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</si>
  <si>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</si>
  <si>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</si>
  <si>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</si>
  <si>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</si>
  <si>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</si>
  <si>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</si>
  <si>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</si>
  <si>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</si>
  <si>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</si>
  <si>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</si>
  <si>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</si>
  <si>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</si>
  <si>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</si>
  <si>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</si>
  <si>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</si>
  <si>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</si>
  <si>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</si>
  <si>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</si>
  <si>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</si>
  <si>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</si>
  <si>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</si>
  <si>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</si>
  <si>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</si>
  <si>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</si>
  <si>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</si>
  <si>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</si>
  <si>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</si>
  <si>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</si>
  <si>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</si>
  <si>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</si>
  <si>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</si>
  <si>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</si>
  <si>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</si>
  <si>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</si>
  <si>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</si>
  <si>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</si>
  <si>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</si>
  <si>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</si>
  <si>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</si>
  <si>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</si>
  <si>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</si>
  <si>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</si>
  <si>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</si>
  <si>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</si>
  <si>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</si>
  <si>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</si>
  <si>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</si>
  <si>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</si>
  <si>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</si>
  <si>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</si>
  <si>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</si>
  <si>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</si>
  <si>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</si>
  <si>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</si>
  <si>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</si>
  <si>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</si>
  <si>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</si>
  <si>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</si>
  <si>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</si>
  <si>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</si>
  <si>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</si>
  <si>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</si>
  <si>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</si>
  <si>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</si>
  <si>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</si>
  <si>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</si>
  <si>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</si>
  <si>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</si>
  <si>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</si>
  <si>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</si>
  <si>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</si>
  <si>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</si>
  <si>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</si>
  <si>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</si>
  <si>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</si>
  <si>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</si>
  <si>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</si>
  <si>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</si>
  <si>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</si>
  <si>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</si>
  <si>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</si>
  <si>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</si>
  <si>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</si>
  <si>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</si>
  <si>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</si>
  <si>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</si>
  <si>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</si>
  <si>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</si>
  <si>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</si>
  <si>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</si>
  <si>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</si>
  <si>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</si>
  <si>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</si>
  <si>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</si>
  <si>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</si>
  <si>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</si>
  <si>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</si>
  <si>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</si>
  <si>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</si>
  <si>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</si>
  <si>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</si>
  <si>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</si>
  <si>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</si>
  <si>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</si>
  <si>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</si>
  <si>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</si>
  <si>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</si>
  <si>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</si>
  <si>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</si>
  <si>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</si>
  <si>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</si>
  <si>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</si>
  <si>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</si>
  <si>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</si>
  <si>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</si>
  <si>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</si>
  <si>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</si>
  <si>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</si>
  <si>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</si>
  <si>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</si>
  <si>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</si>
  <si>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</si>
  <si>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</si>
  <si>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</si>
  <si>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</si>
  <si>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</si>
  <si>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</si>
  <si>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</si>
  <si>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</si>
  <si>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</si>
  <si>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</si>
  <si>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</si>
  <si>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</si>
  <si>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</si>
  <si>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</si>
  <si>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</si>
  <si>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</si>
  <si>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</si>
  <si>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</si>
  <si>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</si>
  <si>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</si>
  <si>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</si>
  <si>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</si>
  <si>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</si>
  <si>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</si>
  <si>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</si>
  <si>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</si>
  <si>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</si>
  <si>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</si>
  <si>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</si>
  <si>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</si>
  <si>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</si>
  <si>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</si>
  <si>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</si>
  <si>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</si>
  <si>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</si>
  <si>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</si>
  <si>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</si>
  <si>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</si>
  <si>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</si>
  <si>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</si>
  <si>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</si>
  <si>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</si>
  <si>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</si>
  <si>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</si>
  <si>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</si>
  <si>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</si>
  <si>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</si>
  <si>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</si>
  <si>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</si>
  <si>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</si>
  <si>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</si>
  <si>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</si>
  <si>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</si>
  <si>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</si>
  <si>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</si>
  <si>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</si>
  <si>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</si>
  <si>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</si>
  <si>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</si>
  <si>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</si>
  <si>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</si>
  <si>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</si>
  <si>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</si>
  <si>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</si>
  <si>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</si>
  <si>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</si>
  <si>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</si>
  <si>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</si>
  <si>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</si>
  <si>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</si>
  <si>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</si>
  <si>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</si>
  <si>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</si>
  <si>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</si>
  <si>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</si>
  <si>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</si>
  <si>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</si>
  <si>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</si>
  <si>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</si>
  <si>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</si>
  <si>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</si>
  <si>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</si>
  <si>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</si>
  <si>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</si>
  <si>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</si>
  <si>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</si>
  <si>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</si>
  <si>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</si>
  <si>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</si>
  <si>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</si>
  <si>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</si>
  <si>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</si>
  <si>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</si>
  <si>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</si>
  <si>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</si>
  <si>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</si>
  <si>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</si>
  <si>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</si>
  <si>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</si>
  <si>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</si>
  <si>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</si>
  <si>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</si>
  <si>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</si>
  <si>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</si>
  <si>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</si>
  <si>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</si>
  <si>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</si>
  <si>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</si>
  <si>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</si>
  <si>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</si>
  <si>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</si>
  <si>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</si>
  <si>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</si>
  <si>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</si>
  <si>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</si>
  <si>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</si>
  <si>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</si>
  <si>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</si>
  <si>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</si>
  <si>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</si>
  <si>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</si>
  <si>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</si>
  <si>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</si>
  <si>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</si>
  <si>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</si>
  <si>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</si>
  <si>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</si>
  <si>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</si>
  <si>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</si>
  <si>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</si>
  <si>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</si>
  <si>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</si>
  <si>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</si>
  <si>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</si>
  <si>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</si>
  <si>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</si>
  <si>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</si>
  <si>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</si>
  <si>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</si>
  <si>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</si>
  <si>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</si>
  <si>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</si>
  <si>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</si>
  <si>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</si>
  <si>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</si>
  <si>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</si>
  <si>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</si>
  <si>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</si>
  <si>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</si>
  <si>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</si>
  <si>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</si>
  <si>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</si>
  <si>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</si>
  <si>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</si>
  <si>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</si>
  <si>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</si>
  <si>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</si>
  <si>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</si>
  <si>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</si>
  <si>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</si>
  <si>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</si>
  <si>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</si>
  <si>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</si>
  <si>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</si>
  <si>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</si>
  <si>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</si>
  <si>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</si>
  <si>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</si>
  <si>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>100/50</t>
  </si>
  <si>
    <t xml:space="preserve">     на  "18"  травня  2021 р.</t>
  </si>
  <si>
    <r>
      <t>"</t>
    </r>
    <r>
      <rPr>
        <u val="single"/>
        <sz val="20"/>
        <rFont val="Arial Cyr"/>
        <family val="0"/>
      </rPr>
      <t xml:space="preserve">    17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</si>
</sst>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0.emf" /><Relationship Id="rId5" Type="http://schemas.openxmlformats.org/officeDocument/2006/relationships/image" Target="../media/image18.emf" /><Relationship Id="rId6" Type="http://schemas.openxmlformats.org/officeDocument/2006/relationships/image" Target="../media/image29.emf" /><Relationship Id="rId7" Type="http://schemas.openxmlformats.org/officeDocument/2006/relationships/image" Target="../media/image28.emf" /><Relationship Id="rId8" Type="http://schemas.openxmlformats.org/officeDocument/2006/relationships/image" Target="../media/image27.emf" /><Relationship Id="rId9" Type="http://schemas.openxmlformats.org/officeDocument/2006/relationships/image" Target="../media/image33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25.emf" /><Relationship Id="rId13" Type="http://schemas.openxmlformats.org/officeDocument/2006/relationships/image" Target="../media/image24.emf" /><Relationship Id="rId14" Type="http://schemas.openxmlformats.org/officeDocument/2006/relationships/image" Target="../media/image17.emf" /><Relationship Id="rId15" Type="http://schemas.openxmlformats.org/officeDocument/2006/relationships/image" Target="../media/image23.emf" /><Relationship Id="rId16" Type="http://schemas.openxmlformats.org/officeDocument/2006/relationships/image" Target="../media/image22.emf" /><Relationship Id="rId17" Type="http://schemas.openxmlformats.org/officeDocument/2006/relationships/image" Target="../media/image21.emf" /><Relationship Id="rId18" Type="http://schemas.openxmlformats.org/officeDocument/2006/relationships/image" Target="../media/image20.emf" /><Relationship Id="rId19" Type="http://schemas.openxmlformats.org/officeDocument/2006/relationships/image" Target="../media/image35.emf" /><Relationship Id="rId20" Type="http://schemas.openxmlformats.org/officeDocument/2006/relationships/image" Target="../media/image37.emf" /><Relationship Id="rId21" Type="http://schemas.openxmlformats.org/officeDocument/2006/relationships/image" Target="../media/image36.emf" /><Relationship Id="rId22" Type="http://schemas.openxmlformats.org/officeDocument/2006/relationships/image" Target="../media/image1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360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361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99.58396000000003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120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309</v>
      </c>
      <c r="P21" s="66" t="s">
        <v>137</v>
      </c>
      <c r="Q21" s="67" t="s">
        <v>147</v>
      </c>
      <c r="R21" s="66" t="s">
        <v>310</v>
      </c>
      <c r="S21" s="66" t="s">
        <v>11</v>
      </c>
      <c r="T21" s="66" t="s">
        <v>108</v>
      </c>
      <c r="U21" s="66"/>
      <c r="V21" s="66"/>
      <c r="W21" s="66" t="s">
        <v>242</v>
      </c>
      <c r="X21" s="66" t="s">
        <v>9</v>
      </c>
      <c r="Y21" s="75"/>
      <c r="Z21" s="67" t="s">
        <v>315</v>
      </c>
      <c r="AA21" s="66" t="s">
        <v>241</v>
      </c>
      <c r="AB21" s="66" t="s">
        <v>167</v>
      </c>
      <c r="AC21" s="66"/>
      <c r="AD21" s="66" t="s">
        <v>11</v>
      </c>
      <c r="AE21" s="66" t="s">
        <v>10</v>
      </c>
      <c r="AF21" s="66" t="s">
        <v>109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359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0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0.16</v>
      </c>
      <c r="AJ27" s="171"/>
      <c r="AK27" s="158">
        <f>SUM(G28:AG28)</f>
        <v>4.48</v>
      </c>
      <c r="AL27" s="159"/>
      <c r="AM27" s="322">
        <f>IF(AK27=0,0,AS117)</f>
        <v>117.5</v>
      </c>
      <c r="AN27" s="320">
        <f>AK27*AM27</f>
        <v>526.4000000000001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4.48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1.4</v>
      </c>
      <c r="AL33" s="159"/>
      <c r="AM33" s="322">
        <f>IF(AK33=0,0,AV117)</f>
        <v>98.2</v>
      </c>
      <c r="AN33" s="320">
        <f>AK33*AM33</f>
        <v>137.48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1.4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0.20199999999999999</v>
      </c>
      <c r="AJ37" s="171"/>
      <c r="AK37" s="158">
        <f>SUM(G38:AG38)</f>
        <v>5.656</v>
      </c>
      <c r="AL37" s="159"/>
      <c r="AM37" s="322">
        <f>IF(AK37=0,0,AX117)</f>
        <v>57.16</v>
      </c>
      <c r="AN37" s="320">
        <f>AK37*AM37</f>
        <v>323.29695999999996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5.656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0.049999999999999996</v>
      </c>
      <c r="AJ41" s="171"/>
      <c r="AK41" s="158">
        <f>SUM(G42:AG42)</f>
        <v>1.4</v>
      </c>
      <c r="AL41" s="159"/>
      <c r="AM41" s="322">
        <f>IF(AK41=0,0,AZ117)</f>
        <v>165.332</v>
      </c>
      <c r="AN41" s="320">
        <f>AK41*AM41</f>
        <v>231.46479999999997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0.28</v>
      </c>
      <c r="P42" s="46">
        <f t="shared" si="27"/>
        <v>0.168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0.196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v>2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</v>
      </c>
      <c r="AJ47" s="171"/>
      <c r="AK47" s="158">
        <f>SUM(G48:AG48)</f>
        <v>0.504</v>
      </c>
      <c r="AL47" s="159"/>
      <c r="AM47" s="322">
        <f>IF(AK47=0,0,BC117)</f>
        <v>44</v>
      </c>
      <c r="AN47" s="320">
        <f>AK47*AM47</f>
        <v>22.176000000000002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0.168</v>
      </c>
      <c r="P48" s="46">
        <f t="shared" si="36"/>
      </c>
      <c r="Q48" s="47">
        <f t="shared" si="36"/>
        <v>0.056</v>
      </c>
      <c r="R48" s="46">
        <f t="shared" si="36"/>
        <v>0.056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0.112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0.42300000000000004</v>
      </c>
      <c r="AJ49" s="171"/>
      <c r="AK49" s="158">
        <f>SUM(G50:AG50)</f>
        <v>11.844000000000001</v>
      </c>
      <c r="AL49" s="159"/>
      <c r="AM49" s="322">
        <f>IF(AK49=0,0,BD117)</f>
        <v>18.8</v>
      </c>
      <c r="AN49" s="320">
        <f>AK49*AM49</f>
        <v>222.66720000000004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5.768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2.38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0.896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5.824</v>
      </c>
      <c r="AL53" s="159"/>
      <c r="AM53" s="322">
        <f>IF(AK53=0,0,BF117)</f>
        <v>24.53</v>
      </c>
      <c r="AN53" s="320">
        <f>AK53*AM53</f>
        <v>142.86272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</v>
      </c>
      <c r="AL55" s="159"/>
      <c r="AM55" s="322">
        <f>IF(AK55=0,0,BG117)</f>
        <v>63.86</v>
      </c>
      <c r="AN55" s="320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0.56</v>
      </c>
      <c r="AL59" s="159"/>
      <c r="AM59" s="322">
        <f>IF(AK59=0,0,BI117)</f>
        <v>128</v>
      </c>
      <c r="AN59" s="320">
        <f>AK59*AM59</f>
        <v>71.68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0.1</v>
      </c>
      <c r="AJ61" s="171"/>
      <c r="AK61" s="236">
        <f>SUM(G62:AG62)</f>
        <v>2.8000000000000003</v>
      </c>
      <c r="AL61" s="237"/>
      <c r="AM61" s="322">
        <f>IF(AK61=0,0,BJ117)</f>
        <v>2.7</v>
      </c>
      <c r="AN61" s="320">
        <f>AK61*AM61</f>
        <v>7.560000000000001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0.097</v>
      </c>
      <c r="AJ65" s="171"/>
      <c r="AK65" s="158">
        <f>SUM(G66:AG66)</f>
        <v>2.716</v>
      </c>
      <c r="AL65" s="159"/>
      <c r="AM65" s="322">
        <f>IF(AK65=0,0,BL117)</f>
        <v>11.4</v>
      </c>
      <c r="AN65" s="320">
        <f>AK65*AM65</f>
        <v>30.962400000000002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0.084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2.436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0.196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0.04</v>
      </c>
      <c r="AJ69" s="171"/>
      <c r="AK69" s="158">
        <f>SUM(G70:AG70)</f>
        <v>1.12</v>
      </c>
      <c r="AL69" s="159"/>
      <c r="AM69" s="322">
        <f>IF(AK69=0,0,BN117)</f>
        <v>36.7</v>
      </c>
      <c r="AN69" s="320">
        <f>AK69*AM69</f>
        <v>41.104000000000006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  <v>1.12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14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0.014</v>
      </c>
      <c r="AJ83" s="171"/>
      <c r="AK83" s="158">
        <f>SUM(G84:AG84)</f>
        <v>0.392</v>
      </c>
      <c r="AL83" s="159"/>
      <c r="AM83" s="322">
        <f>IF(AK83=0,0,BR117)</f>
        <v>24.1</v>
      </c>
      <c r="AN83" s="320">
        <f>AK83*AM83</f>
        <v>9.4472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0.392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0.06999999999999999</v>
      </c>
      <c r="AJ85" s="171"/>
      <c r="AK85" s="158">
        <f>SUM(G86:AG86)</f>
        <v>1.96</v>
      </c>
      <c r="AL85" s="159"/>
      <c r="AM85" s="322">
        <f>IF(AK85=0,0,BS117)</f>
        <v>17</v>
      </c>
      <c r="AN85" s="320">
        <f>AK85*AM85</f>
        <v>33.32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1.96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17</v>
      </c>
      <c r="AG97" s="79">
        <f>VLOOKUP(ужин8,таб,33,FALSE)</f>
        <v>0</v>
      </c>
      <c r="AH97" s="172">
        <v>614002</v>
      </c>
      <c r="AI97" s="170">
        <f>AK97/сред</f>
        <v>0.06699999999999999</v>
      </c>
      <c r="AJ97" s="171"/>
      <c r="AK97" s="158">
        <f>SUM(G98:AG98)</f>
        <v>1.876</v>
      </c>
      <c r="AL97" s="159"/>
      <c r="AM97" s="322">
        <f>IF(AK97=0,0,BW117)</f>
        <v>21</v>
      </c>
      <c r="AN97" s="320">
        <f>AK97*AM97</f>
        <v>39.396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0.42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0.42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0.476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0.98</v>
      </c>
      <c r="AL105" s="159"/>
      <c r="AM105" s="322">
        <f>IF(AK105=0,0,CA117)</f>
        <v>58.24</v>
      </c>
      <c r="AN105" s="320">
        <f>AK105*AM105</f>
        <v>57.0752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0.98</v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72">
        <v>615027</v>
      </c>
      <c r="AI107" s="170">
        <f>AK107/сред</f>
        <v>0.02</v>
      </c>
      <c r="AJ107" s="171"/>
      <c r="AK107" s="158">
        <f>SUM(G108:AG108)</f>
        <v>0.56</v>
      </c>
      <c r="AL107" s="159"/>
      <c r="AM107" s="322">
        <f>IF(AK107=0,0,CB117)</f>
        <v>62</v>
      </c>
      <c r="AN107" s="320">
        <f>AK107*AM107</f>
        <v>34.720000000000006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0.56</v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5.6</v>
      </c>
      <c r="AL111" s="159"/>
      <c r="AM111" s="322">
        <f>IF(AK111=0,0,CD117)</f>
        <v>21.7</v>
      </c>
      <c r="AN111" s="320">
        <f>AK111*AM111</f>
        <v>121.51999999999998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8.4</v>
      </c>
      <c r="AL115" s="159"/>
      <c r="AM115" s="322">
        <f>IF(AK115=0,0,CF117)</f>
        <v>16.8</v>
      </c>
      <c r="AN115" s="320">
        <f>AK115*AM115</f>
        <v>141.12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99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0.33899999999999997</v>
      </c>
      <c r="AJ125" s="171"/>
      <c r="AK125" s="158">
        <f>SUM(G126:AG126)</f>
        <v>9.491999999999999</v>
      </c>
      <c r="AL125" s="159"/>
      <c r="AM125" s="322">
        <f>IF(AK125=0,0,CG117)</f>
        <v>13.1</v>
      </c>
      <c r="AN125" s="320">
        <f>AK125*AM125</f>
        <v>124.34519999999999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2.772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6.72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0.056</v>
      </c>
      <c r="AJ129" s="171"/>
      <c r="AK129" s="158">
        <f>SUM(G130:AG130)</f>
        <v>1.568</v>
      </c>
      <c r="AL129" s="159"/>
      <c r="AM129" s="322">
        <f>IF(AK129=0,0,CI117)</f>
        <v>5.9</v>
      </c>
      <c r="AN129" s="320">
        <f>AK129*AM129</f>
        <v>9.2512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0.56</v>
      </c>
      <c r="P130" s="45">
        <f t="shared" si="156"/>
      </c>
      <c r="Q130" s="49">
        <f t="shared" si="156"/>
        <v>0.504</v>
      </c>
      <c r="R130" s="45">
        <f t="shared" si="156"/>
        <v>0.504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21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0.020999999999999998</v>
      </c>
      <c r="AJ131" s="171"/>
      <c r="AK131" s="158">
        <f>SUM(G132:AG132)</f>
        <v>0.588</v>
      </c>
      <c r="AL131" s="159"/>
      <c r="AM131" s="322">
        <f>IF(AK131=0,0,CJ117)</f>
        <v>7.8</v>
      </c>
      <c r="AN131" s="320">
        <f>AK131*AM131</f>
        <v>4.586399999999999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0.588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0.10099999999999999</v>
      </c>
      <c r="AJ135" s="171"/>
      <c r="AK135" s="158">
        <f>SUM(G136:AG136)</f>
        <v>2.828</v>
      </c>
      <c r="AL135" s="159"/>
      <c r="AM135" s="322">
        <f>IF(AK135=0,0,CL117)</f>
        <v>26.5</v>
      </c>
      <c r="AN135" s="320">
        <f>AK135*AM135</f>
        <v>74.942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2.828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</v>
      </c>
      <c r="AJ141" s="171"/>
      <c r="AK141" s="158">
        <f>SUM(G142:AG142)</f>
        <v>0.084</v>
      </c>
      <c r="AL141" s="159"/>
      <c r="AM141" s="322">
        <f>IF(AK141=0,0,CM117)</f>
        <v>52.8</v>
      </c>
      <c r="AN141" s="320">
        <f>AK141*AM141</f>
        <v>4.4352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0.056</v>
      </c>
      <c r="P142" s="45">
        <f t="shared" si="174"/>
      </c>
      <c r="Q142" s="49">
        <f t="shared" si="174"/>
        <v>0.028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0.09999999999999999</v>
      </c>
      <c r="AJ145" s="171"/>
      <c r="AK145" s="158">
        <f>SUM(G146:AG146)</f>
        <v>2.8</v>
      </c>
      <c r="AL145" s="159"/>
      <c r="AM145" s="322">
        <f>IF(AK145=0,0,CP117)</f>
        <v>56.4</v>
      </c>
      <c r="AN145" s="320">
        <f>AK145*AM145</f>
        <v>157.92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2.8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0.41000000000000003</v>
      </c>
      <c r="AJ147" s="171"/>
      <c r="AK147" s="158">
        <f>SUM(G148:AG148)</f>
        <v>11.48</v>
      </c>
      <c r="AL147" s="159"/>
      <c r="AM147" s="322">
        <f>IF(AK147=0,0,CQ117)</f>
        <v>13.8</v>
      </c>
      <c r="AN147" s="320">
        <f>AK147*AM147</f>
        <v>158.424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0.056</v>
      </c>
      <c r="AL157" s="159"/>
      <c r="AM157" s="322">
        <f>IF(AK157=0,0,CV117)</f>
        <v>150</v>
      </c>
      <c r="AN157" s="320">
        <f>AK157*AM157</f>
        <v>8.4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0.28</v>
      </c>
      <c r="AL163" s="159"/>
      <c r="AM163" s="322">
        <v>6.33</v>
      </c>
      <c r="AN163" s="320">
        <f>AK163*AM163</f>
        <v>1.7724000000000002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0.028</v>
      </c>
      <c r="AL165" s="159"/>
      <c r="AM165" s="322">
        <f>IF(AK165=0,0,CZ117)</f>
        <v>190</v>
      </c>
      <c r="AN165" s="320">
        <f>AK165*AM165</f>
        <v>5.32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2788.350880000001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2021-05-17T05:32:25Z</cp:lastPrinted>
  <dcterms:created xsi:type="dcterms:W3CDTF">1996-10-08T23:32:33Z</dcterms:created>
  <dcterms:modified xsi:type="dcterms:W3CDTF">2021-05-19T04:24:00Z</dcterms:modified>
  <cp:category/>
  <cp:version/>
  <cp:contentType/>
  <cp:contentStatus/>
</cp:coreProperties>
</file>